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4370" windowHeight="9585"/>
  </bookViews>
  <sheets>
    <sheet name="単位換算" sheetId="4" r:id="rId1"/>
  </sheets>
  <calcPr calcId="145621"/>
</workbook>
</file>

<file path=xl/calcChain.xml><?xml version="1.0" encoding="utf-8"?>
<calcChain xmlns="http://schemas.openxmlformats.org/spreadsheetml/2006/main">
  <c r="D22" i="4" l="1"/>
  <c r="D20" i="4"/>
  <c r="E16" i="4"/>
  <c r="F20" i="4" s="1"/>
  <c r="E13" i="4"/>
  <c r="F22" i="4" l="1"/>
  <c r="G22" i="4" s="1"/>
  <c r="G20" i="4"/>
</calcChain>
</file>

<file path=xl/sharedStrings.xml><?xml version="1.0" encoding="utf-8"?>
<sst xmlns="http://schemas.openxmlformats.org/spreadsheetml/2006/main" count="78" uniqueCount="71">
  <si>
    <t>He</t>
  </si>
  <si>
    <t>Pa</t>
    <phoneticPr fontId="1"/>
  </si>
  <si>
    <t>R</t>
    <phoneticPr fontId="1"/>
  </si>
  <si>
    <t>P</t>
    <phoneticPr fontId="1"/>
  </si>
  <si>
    <t>T</t>
    <phoneticPr fontId="1"/>
  </si>
  <si>
    <t>M</t>
    <phoneticPr fontId="1"/>
  </si>
  <si>
    <t>*</t>
    <phoneticPr fontId="1"/>
  </si>
  <si>
    <t>K</t>
    <phoneticPr fontId="1"/>
  </si>
  <si>
    <t>HFC-23</t>
    <phoneticPr fontId="1"/>
  </si>
  <si>
    <t>HFC-32</t>
    <phoneticPr fontId="1"/>
  </si>
  <si>
    <t>HFC-125</t>
    <phoneticPr fontId="1"/>
  </si>
  <si>
    <t>HFC-134a</t>
    <phoneticPr fontId="1"/>
  </si>
  <si>
    <t>HFC-143a</t>
    <phoneticPr fontId="1"/>
  </si>
  <si>
    <t>HFC-152a</t>
    <phoneticPr fontId="1"/>
  </si>
  <si>
    <t>HFC-143a/125/134a (52/44/4)</t>
    <phoneticPr fontId="1"/>
  </si>
  <si>
    <t>R404A</t>
    <phoneticPr fontId="1"/>
  </si>
  <si>
    <t>R407C</t>
    <phoneticPr fontId="1"/>
  </si>
  <si>
    <t>R410A</t>
    <phoneticPr fontId="1"/>
  </si>
  <si>
    <r>
      <t>CHF</t>
    </r>
    <r>
      <rPr>
        <vertAlign val="subscript"/>
        <sz val="10"/>
        <rFont val="Times New Roman"/>
        <family val="1"/>
      </rPr>
      <t>3</t>
    </r>
    <phoneticPr fontId="1"/>
  </si>
  <si>
    <r>
      <rPr>
        <b/>
        <sz val="10"/>
        <rFont val="ＭＳ ゴシック"/>
        <family val="3"/>
        <charset val="128"/>
      </rPr>
      <t>→</t>
    </r>
    <phoneticPr fontId="1"/>
  </si>
  <si>
    <r>
      <t>CH</t>
    </r>
    <r>
      <rPr>
        <vertAlign val="subscript"/>
        <sz val="10"/>
        <rFont val="Times New Roman"/>
        <family val="1"/>
      </rPr>
      <t>2</t>
    </r>
    <r>
      <rPr>
        <sz val="10"/>
        <rFont val="Times New Roman"/>
        <family val="1"/>
      </rPr>
      <t>F</t>
    </r>
    <r>
      <rPr>
        <vertAlign val="subscript"/>
        <sz val="10"/>
        <rFont val="Times New Roman"/>
        <family val="1"/>
      </rPr>
      <t>2</t>
    </r>
    <phoneticPr fontId="1"/>
  </si>
  <si>
    <r>
      <t>CHF</t>
    </r>
    <r>
      <rPr>
        <vertAlign val="subscript"/>
        <sz val="10"/>
        <rFont val="Times New Roman"/>
        <family val="1"/>
      </rPr>
      <t>2</t>
    </r>
    <r>
      <rPr>
        <sz val="10"/>
        <rFont val="Times New Roman"/>
        <family val="1"/>
      </rPr>
      <t>CF</t>
    </r>
    <r>
      <rPr>
        <vertAlign val="subscript"/>
        <sz val="10"/>
        <rFont val="Times New Roman"/>
        <family val="1"/>
      </rPr>
      <t>3</t>
    </r>
    <phoneticPr fontId="1"/>
  </si>
  <si>
    <r>
      <t>CH</t>
    </r>
    <r>
      <rPr>
        <vertAlign val="subscript"/>
        <sz val="10"/>
        <rFont val="Times New Roman"/>
        <family val="1"/>
      </rPr>
      <t>2</t>
    </r>
    <r>
      <rPr>
        <sz val="10"/>
        <rFont val="Times New Roman"/>
        <family val="1"/>
      </rPr>
      <t>FCF</t>
    </r>
    <r>
      <rPr>
        <vertAlign val="subscript"/>
        <sz val="10"/>
        <rFont val="Times New Roman"/>
        <family val="1"/>
      </rPr>
      <t>3</t>
    </r>
    <phoneticPr fontId="1"/>
  </si>
  <si>
    <r>
      <t>CH</t>
    </r>
    <r>
      <rPr>
        <vertAlign val="subscript"/>
        <sz val="10"/>
        <rFont val="Times New Roman"/>
        <family val="1"/>
      </rPr>
      <t>3</t>
    </r>
    <r>
      <rPr>
        <sz val="10"/>
        <rFont val="Times New Roman"/>
        <family val="1"/>
      </rPr>
      <t>CF</t>
    </r>
    <r>
      <rPr>
        <vertAlign val="subscript"/>
        <sz val="10"/>
        <rFont val="Times New Roman"/>
        <family val="1"/>
      </rPr>
      <t>3</t>
    </r>
    <phoneticPr fontId="1"/>
  </si>
  <si>
    <r>
      <t>CH</t>
    </r>
    <r>
      <rPr>
        <vertAlign val="subscript"/>
        <sz val="10"/>
        <rFont val="Times New Roman"/>
        <family val="1"/>
      </rPr>
      <t>3</t>
    </r>
    <r>
      <rPr>
        <sz val="10"/>
        <rFont val="Times New Roman"/>
        <family val="1"/>
      </rPr>
      <t>CHF</t>
    </r>
    <r>
      <rPr>
        <vertAlign val="subscript"/>
        <sz val="10"/>
        <rFont val="Times New Roman"/>
        <family val="1"/>
      </rPr>
      <t>2</t>
    </r>
    <phoneticPr fontId="1"/>
  </si>
  <si>
    <r>
      <t xml:space="preserve">HFC-32/125/134a </t>
    </r>
    <r>
      <rPr>
        <sz val="10"/>
        <rFont val="ＭＳ ゴシック"/>
        <family val="3"/>
        <charset val="128"/>
      </rPr>
      <t>（</t>
    </r>
    <r>
      <rPr>
        <sz val="10"/>
        <rFont val="Times New Roman"/>
        <family val="1"/>
      </rPr>
      <t>23/25/52)</t>
    </r>
    <phoneticPr fontId="1"/>
  </si>
  <si>
    <r>
      <t xml:space="preserve">HFC-32/125 </t>
    </r>
    <r>
      <rPr>
        <sz val="10"/>
        <rFont val="ＭＳ ゴシック"/>
        <family val="3"/>
        <charset val="128"/>
      </rPr>
      <t>（</t>
    </r>
    <r>
      <rPr>
        <sz val="10"/>
        <rFont val="Times New Roman"/>
        <family val="1"/>
      </rPr>
      <t>50/50</t>
    </r>
    <r>
      <rPr>
        <sz val="10"/>
        <rFont val="ＭＳ ゴシック"/>
        <family val="3"/>
        <charset val="128"/>
      </rPr>
      <t>）</t>
    </r>
    <phoneticPr fontId="1"/>
  </si>
  <si>
    <r>
      <t>SF</t>
    </r>
    <r>
      <rPr>
        <vertAlign val="subscript"/>
        <sz val="10"/>
        <rFont val="Times New Roman"/>
        <family val="1"/>
      </rPr>
      <t>6</t>
    </r>
    <phoneticPr fontId="1"/>
  </si>
  <si>
    <r>
      <rPr>
        <sz val="10"/>
        <rFont val="ＭＳ ゴシック"/>
        <family val="3"/>
        <charset val="128"/>
      </rPr>
      <t>－</t>
    </r>
  </si>
  <si>
    <t>g/y</t>
    <phoneticPr fontId="1"/>
  </si>
  <si>
    <r>
      <rPr>
        <sz val="10"/>
        <rFont val="ＭＳ ゴシック"/>
        <family val="3"/>
        <charset val="128"/>
      </rPr>
      <t>℃</t>
    </r>
    <phoneticPr fontId="1"/>
  </si>
  <si>
    <r>
      <rPr>
        <sz val="10"/>
        <color rgb="FFFF0000"/>
        <rFont val="ＭＳ ゴシック"/>
        <family val="3"/>
        <charset val="128"/>
      </rPr>
      <t>　</t>
    </r>
    <phoneticPr fontId="1"/>
  </si>
  <si>
    <t>atm L/min</t>
    <phoneticPr fontId="1"/>
  </si>
  <si>
    <r>
      <t>Pa</t>
    </r>
    <r>
      <rPr>
        <sz val="10"/>
        <rFont val="ＭＳ ゴシック"/>
        <family val="3"/>
        <charset val="128"/>
      </rPr>
      <t>・</t>
    </r>
    <r>
      <rPr>
        <sz val="10"/>
        <rFont val="Times New Roman"/>
        <family val="1"/>
      </rPr>
      <t>m</t>
    </r>
    <r>
      <rPr>
        <vertAlign val="superscript"/>
        <sz val="10"/>
        <rFont val="Times New Roman"/>
        <family val="1"/>
      </rPr>
      <t>3</t>
    </r>
    <r>
      <rPr>
        <sz val="10"/>
        <rFont val="Times New Roman"/>
        <family val="1"/>
      </rPr>
      <t>/s</t>
    </r>
    <phoneticPr fontId="1"/>
  </si>
  <si>
    <t>g/min</t>
    <phoneticPr fontId="1"/>
  </si>
  <si>
    <t>Pa abs</t>
    <phoneticPr fontId="1"/>
  </si>
  <si>
    <r>
      <t>4 単位換算</t>
    </r>
    <r>
      <rPr>
        <b/>
        <sz val="12"/>
        <rFont val="Times New Roman"/>
        <family val="1"/>
      </rPr>
      <t xml:space="preserve"> </t>
    </r>
    <r>
      <rPr>
        <b/>
        <sz val="12"/>
        <rFont val="MSゴシック"/>
        <family val="3"/>
        <charset val="128"/>
      </rPr>
      <t>（</t>
    </r>
    <r>
      <rPr>
        <b/>
        <sz val="12"/>
        <rFont val="Times New Roman"/>
        <family val="1"/>
      </rPr>
      <t xml:space="preserve">g/y </t>
    </r>
    <r>
      <rPr>
        <b/>
        <sz val="12"/>
        <rFont val="MSゴシック"/>
        <family val="3"/>
        <charset val="128"/>
      </rPr>
      <t>と</t>
    </r>
    <r>
      <rPr>
        <b/>
        <sz val="12"/>
        <rFont val="Times New Roman"/>
        <family val="1"/>
      </rPr>
      <t xml:space="preserve"> Pa</t>
    </r>
    <r>
      <rPr>
        <b/>
        <sz val="12"/>
        <rFont val="MSゴシック"/>
        <family val="3"/>
        <charset val="128"/>
      </rPr>
      <t>・</t>
    </r>
    <r>
      <rPr>
        <b/>
        <sz val="12"/>
        <rFont val="Times New Roman"/>
        <family val="1"/>
      </rPr>
      <t>m</t>
    </r>
    <r>
      <rPr>
        <b/>
        <vertAlign val="superscript"/>
        <sz val="12"/>
        <rFont val="Times New Roman"/>
        <family val="1"/>
      </rPr>
      <t>3</t>
    </r>
    <r>
      <rPr>
        <b/>
        <sz val="12"/>
        <rFont val="Times New Roman"/>
        <family val="1"/>
      </rPr>
      <t>/s</t>
    </r>
    <r>
      <rPr>
        <b/>
        <sz val="12"/>
        <rFont val="MSゴシック"/>
        <family val="3"/>
        <charset val="128"/>
      </rPr>
      <t>）</t>
    </r>
    <rPh sb="2" eb="4">
      <t>タンイ</t>
    </rPh>
    <rPh sb="4" eb="6">
      <t>カンサン</t>
    </rPh>
    <phoneticPr fontId="1"/>
  </si>
  <si>
    <t>・</t>
    <phoneticPr fontId="1"/>
  </si>
  <si>
    <r>
      <t>青い文字</t>
    </r>
    <r>
      <rPr>
        <sz val="10"/>
        <rFont val="MSゴシック"/>
        <family val="3"/>
        <charset val="128"/>
      </rPr>
      <t>の欄に条件を入力して下さい。</t>
    </r>
    <r>
      <rPr>
        <b/>
        <sz val="10"/>
        <color indexed="10"/>
        <rFont val="MSゴシック"/>
        <family val="3"/>
        <charset val="128"/>
      </rPr>
      <t>赤い文字</t>
    </r>
    <r>
      <rPr>
        <sz val="10"/>
        <rFont val="MSゴシック"/>
        <family val="3"/>
        <charset val="128"/>
      </rPr>
      <t>の欄に計算結果が出ます。</t>
    </r>
    <rPh sb="0" eb="1">
      <t>アオ</t>
    </rPh>
    <rPh sb="2" eb="4">
      <t>モジ</t>
    </rPh>
    <rPh sb="5" eb="6">
      <t>ラン</t>
    </rPh>
    <rPh sb="7" eb="9">
      <t>ジョウケン</t>
    </rPh>
    <rPh sb="10" eb="12">
      <t>ニュウリョク</t>
    </rPh>
    <rPh sb="14" eb="15">
      <t>クダ</t>
    </rPh>
    <rPh sb="18" eb="19">
      <t>アカ</t>
    </rPh>
    <rPh sb="20" eb="22">
      <t>モジ</t>
    </rPh>
    <rPh sb="23" eb="24">
      <t>ラン</t>
    </rPh>
    <rPh sb="25" eb="27">
      <t>ケイサン</t>
    </rPh>
    <rPh sb="27" eb="29">
      <t>ケッカ</t>
    </rPh>
    <rPh sb="30" eb="31">
      <t>デ</t>
    </rPh>
    <phoneticPr fontId="1"/>
  </si>
  <si>
    <t>状態方程式は理想気体のため、気体が常温常圧から外れた場合（低温、高圧）、</t>
    <rPh sb="0" eb="2">
      <t>ジョウタイ</t>
    </rPh>
    <rPh sb="2" eb="5">
      <t>ホウテイシキ</t>
    </rPh>
    <rPh sb="6" eb="8">
      <t>リソウ</t>
    </rPh>
    <rPh sb="8" eb="10">
      <t>キタイ</t>
    </rPh>
    <rPh sb="14" eb="16">
      <t>キタイ</t>
    </rPh>
    <rPh sb="17" eb="19">
      <t>ジョウオン</t>
    </rPh>
    <rPh sb="19" eb="20">
      <t>ジョウ</t>
    </rPh>
    <rPh sb="20" eb="21">
      <t>アツ</t>
    </rPh>
    <rPh sb="23" eb="24">
      <t>ハズ</t>
    </rPh>
    <rPh sb="26" eb="28">
      <t>バアイ</t>
    </rPh>
    <rPh sb="29" eb="31">
      <t>テイオン</t>
    </rPh>
    <rPh sb="32" eb="34">
      <t>コウアツ</t>
    </rPh>
    <phoneticPr fontId="1"/>
  </si>
  <si>
    <t>および二酸化炭素など一部の気体は換算値の誤差が大きくなります。</t>
    <phoneticPr fontId="1"/>
  </si>
  <si>
    <t>計算は気体の状態方程式により行っています。</t>
    <rPh sb="0" eb="2">
      <t>ケイサン</t>
    </rPh>
    <rPh sb="3" eb="5">
      <t>キタイ</t>
    </rPh>
    <rPh sb="6" eb="8">
      <t>ジョウタイ</t>
    </rPh>
    <rPh sb="8" eb="11">
      <t>ホウテイシキ</t>
    </rPh>
    <rPh sb="14" eb="15">
      <t>オコナ</t>
    </rPh>
    <phoneticPr fontId="1"/>
  </si>
  <si>
    <t>気体定数</t>
    <rPh sb="0" eb="2">
      <t>キタイ</t>
    </rPh>
    <rPh sb="2" eb="4">
      <t>ジョウスウ</t>
    </rPh>
    <phoneticPr fontId="1"/>
  </si>
  <si>
    <t>大気圧</t>
    <rPh sb="0" eb="3">
      <t>タイキアツ</t>
    </rPh>
    <phoneticPr fontId="1"/>
  </si>
  <si>
    <t>圧力</t>
    <rPh sb="0" eb="2">
      <t>アツリョク</t>
    </rPh>
    <phoneticPr fontId="1"/>
  </si>
  <si>
    <t>摂氏零度</t>
    <rPh sb="0" eb="2">
      <t>セッシ</t>
    </rPh>
    <rPh sb="2" eb="4">
      <t>レイド</t>
    </rPh>
    <phoneticPr fontId="1"/>
  </si>
  <si>
    <t>温度</t>
    <rPh sb="0" eb="2">
      <t>オンド</t>
    </rPh>
    <phoneticPr fontId="1"/>
  </si>
  <si>
    <t>分子量</t>
    <rPh sb="0" eb="3">
      <t>ブンシリョウ</t>
    </rPh>
    <phoneticPr fontId="1"/>
  </si>
  <si>
    <t>ゲージ圧入力</t>
    <rPh sb="3" eb="4">
      <t>アツ</t>
    </rPh>
    <rPh sb="4" eb="6">
      <t>ニュウリョク</t>
    </rPh>
    <phoneticPr fontId="1"/>
  </si>
  <si>
    <t>摂氏で入力</t>
    <rPh sb="0" eb="2">
      <t>セッシ</t>
    </rPh>
    <rPh sb="3" eb="5">
      <t>ニュウリョク</t>
    </rPh>
    <phoneticPr fontId="1"/>
  </si>
  <si>
    <t>表1より</t>
    <rPh sb="0" eb="1">
      <t>ヒョウ</t>
    </rPh>
    <phoneticPr fontId="1"/>
  </si>
  <si>
    <t>気体名 または 冷媒番号</t>
    <rPh sb="8" eb="10">
      <t>レイバイ</t>
    </rPh>
    <rPh sb="10" eb="12">
      <t>バンゴウ</t>
    </rPh>
    <phoneticPr fontId="1"/>
  </si>
  <si>
    <t>表1－主な気体の分子量</t>
    <rPh sb="0" eb="1">
      <t>ヒョウ</t>
    </rPh>
    <rPh sb="3" eb="4">
      <t>オモ</t>
    </rPh>
    <rPh sb="5" eb="7">
      <t>キタイ</t>
    </rPh>
    <rPh sb="8" eb="11">
      <t>ブンシリョウ</t>
    </rPh>
    <phoneticPr fontId="1"/>
  </si>
  <si>
    <t>化学式 または 組成 (混合比 wt%）</t>
    <rPh sb="0" eb="3">
      <t>カガクシキ</t>
    </rPh>
    <rPh sb="8" eb="10">
      <t>ソセイ</t>
    </rPh>
    <rPh sb="12" eb="15">
      <t>コンゴウヒ</t>
    </rPh>
    <phoneticPr fontId="1"/>
  </si>
  <si>
    <t>分子量</t>
  </si>
  <si>
    <t>六フッ化硫黄</t>
    <rPh sb="0" eb="1">
      <t>ロク</t>
    </rPh>
    <rPh sb="3" eb="4">
      <t>カ</t>
    </rPh>
    <rPh sb="4" eb="6">
      <t>イオウ</t>
    </rPh>
    <phoneticPr fontId="1"/>
  </si>
  <si>
    <t>空気</t>
  </si>
  <si>
    <t>ヘリウム</t>
    <phoneticPr fontId="1"/>
  </si>
  <si>
    <t>冷媒は日本フルオロカーボン協会（2015/4/28日付）資料より抜粋</t>
    <rPh sb="0" eb="2">
      <t>レイバイ</t>
    </rPh>
    <rPh sb="3" eb="5">
      <t>ニホン</t>
    </rPh>
    <rPh sb="13" eb="15">
      <t>キョウカイ</t>
    </rPh>
    <rPh sb="25" eb="26">
      <t>ニチ</t>
    </rPh>
    <rPh sb="26" eb="27">
      <t>ヅケ</t>
    </rPh>
    <rPh sb="28" eb="30">
      <t>シリョウ</t>
    </rPh>
    <rPh sb="32" eb="34">
      <t>バッスイ</t>
    </rPh>
    <phoneticPr fontId="1"/>
  </si>
  <si>
    <t>空気は組成の平均分子量</t>
    <rPh sb="0" eb="2">
      <t>クウキ</t>
    </rPh>
    <rPh sb="3" eb="5">
      <t>ソセイ</t>
    </rPh>
    <rPh sb="6" eb="8">
      <t>ヘイキン</t>
    </rPh>
    <rPh sb="8" eb="11">
      <t>ブンシリョウ</t>
    </rPh>
    <phoneticPr fontId="1"/>
  </si>
  <si>
    <r>
      <t>P</t>
    </r>
    <r>
      <rPr>
        <vertAlign val="subscript"/>
        <sz val="10"/>
        <rFont val="Times New Roman"/>
        <family val="1"/>
      </rPr>
      <t>0</t>
    </r>
    <phoneticPr fontId="1"/>
  </si>
  <si>
    <r>
      <t>J</t>
    </r>
    <r>
      <rPr>
        <sz val="10"/>
        <rFont val="ＭＳ ゴシック"/>
        <family val="3"/>
        <charset val="128"/>
      </rPr>
      <t>・</t>
    </r>
    <r>
      <rPr>
        <sz val="10"/>
        <rFont val="Times New Roman"/>
        <family val="1"/>
      </rPr>
      <t>K</t>
    </r>
    <r>
      <rPr>
        <vertAlign val="superscript"/>
        <sz val="10"/>
        <rFont val="Times New Roman"/>
        <family val="1"/>
      </rPr>
      <t>-1</t>
    </r>
    <r>
      <rPr>
        <sz val="10"/>
        <rFont val="ＭＳ ゴシック"/>
        <family val="3"/>
        <charset val="128"/>
      </rPr>
      <t>・</t>
    </r>
    <r>
      <rPr>
        <sz val="10"/>
        <rFont val="Times New Roman"/>
        <family val="1"/>
      </rPr>
      <t>mol</t>
    </r>
    <r>
      <rPr>
        <vertAlign val="superscript"/>
        <sz val="10"/>
        <rFont val="Times New Roman"/>
        <family val="1"/>
      </rPr>
      <t>-1</t>
    </r>
    <phoneticPr fontId="1"/>
  </si>
  <si>
    <r>
      <t>T</t>
    </r>
    <r>
      <rPr>
        <vertAlign val="subscript"/>
        <sz val="10"/>
        <rFont val="Times New Roman"/>
        <family val="1"/>
      </rPr>
      <t>0</t>
    </r>
    <phoneticPr fontId="1"/>
  </si>
  <si>
    <t>g/min</t>
    <phoneticPr fontId="1"/>
  </si>
  <si>
    <r>
      <t>Pa</t>
    </r>
    <r>
      <rPr>
        <sz val="10"/>
        <rFont val="ＭＳ ゴシック"/>
        <family val="3"/>
        <charset val="128"/>
      </rPr>
      <t>・</t>
    </r>
    <r>
      <rPr>
        <sz val="10"/>
        <rFont val="Times New Roman"/>
        <family val="1"/>
      </rPr>
      <t>m</t>
    </r>
    <r>
      <rPr>
        <vertAlign val="superscript"/>
        <sz val="10"/>
        <rFont val="Times New Roman"/>
        <family val="1"/>
      </rPr>
      <t>3</t>
    </r>
    <r>
      <rPr>
        <sz val="10"/>
        <rFont val="Times New Roman"/>
        <family val="1"/>
      </rPr>
      <t>/s</t>
    </r>
    <phoneticPr fontId="1"/>
  </si>
  <si>
    <r>
      <rPr>
        <sz val="10"/>
        <rFont val="ＭＳ Ｐ明朝"/>
        <family val="1"/>
        <charset val="128"/>
      </rPr>
      <t>資料：</t>
    </r>
    <r>
      <rPr>
        <sz val="10"/>
        <rFont val="ＭＳ Ｐ明朝"/>
        <family val="1"/>
        <charset val="128"/>
      </rPr>
      <t>漏れ試験Ⅱ</t>
    </r>
    <r>
      <rPr>
        <sz val="10"/>
        <rFont val="Times New Roman"/>
        <family val="1"/>
      </rPr>
      <t xml:space="preserve"> P.37</t>
    </r>
    <r>
      <rPr>
        <sz val="10"/>
        <rFont val="ＭＳ Ｐ明朝"/>
        <family val="1"/>
        <charset val="128"/>
      </rPr>
      <t>～</t>
    </r>
    <r>
      <rPr>
        <sz val="10"/>
        <rFont val="Times New Roman"/>
        <family val="1"/>
      </rPr>
      <t>38</t>
    </r>
    <phoneticPr fontId="1"/>
  </si>
  <si>
    <t>株式会社フクダ</t>
    <rPh sb="0" eb="4">
      <t>カブシキガイシャ</t>
    </rPh>
    <phoneticPr fontId="1"/>
  </si>
  <si>
    <t>〒176-0021東京都練馬区貫井3-16-5</t>
  </si>
  <si>
    <t>更新日：2018/10/16</t>
    <rPh sb="0" eb="2">
      <t>コウシン</t>
    </rPh>
    <rPh sb="2" eb="3">
      <t>ビ</t>
    </rPh>
    <phoneticPr fontId="1"/>
  </si>
  <si>
    <t>TEL 03-5848-7921</t>
  </si>
  <si>
    <t>http://www.fukuda-jp.com/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</si>
</sst>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000E+00"/>
    <numFmt numFmtId="178" formatCode="0.0000_ "/>
    <numFmt numFmtId="179" formatCode="0_ "/>
    <numFmt numFmtId="180" formatCode="0.00_ "/>
    <numFmt numFmtId="181" formatCode="0.0000"/>
    <numFmt numFmtId="182" formatCode="0.0_ "/>
  </numFmts>
  <fonts count="27">
    <font>
      <sz val="11"/>
      <name val="ＭＳ Ｐゴシック"/>
      <family val="3"/>
      <charset val="128"/>
    </font>
    <font>
      <sz val="6"/>
      <name val="ＭＳ Ｐゴシック"/>
      <family val="3"/>
      <charset val="128"/>
    </font>
    <font>
      <sz val="10"/>
      <name val="Times New Roman"/>
      <family val="1"/>
    </font>
    <font>
      <sz val="10"/>
      <name val="ＭＳ ゴシック"/>
      <family val="3"/>
      <charset val="128"/>
    </font>
    <font>
      <b/>
      <sz val="10"/>
      <name val="ＭＳ ゴシック"/>
      <family val="3"/>
      <charset val="128"/>
    </font>
    <font>
      <sz val="10"/>
      <color rgb="FFFF0000"/>
      <name val="ＭＳ ゴシック"/>
      <family val="3"/>
      <charset val="128"/>
    </font>
    <font>
      <b/>
      <sz val="12"/>
      <name val="Times New Roman"/>
      <family val="1"/>
    </font>
    <font>
      <b/>
      <sz val="10"/>
      <name val="Times New Roman"/>
      <family val="1"/>
    </font>
    <font>
      <sz val="10"/>
      <color indexed="12"/>
      <name val="Times New Roman"/>
      <family val="1"/>
    </font>
    <font>
      <vertAlign val="superscript"/>
      <sz val="10"/>
      <name val="Times New Roman"/>
      <family val="1"/>
    </font>
    <font>
      <sz val="10"/>
      <color rgb="FFFF0000"/>
      <name val="Times New Roman"/>
      <family val="1"/>
    </font>
    <font>
      <vertAlign val="subscript"/>
      <sz val="10"/>
      <name val="Times New Roman"/>
      <family val="1"/>
    </font>
    <font>
      <b/>
      <sz val="10"/>
      <color indexed="10"/>
      <name val="Times New Roman"/>
      <family val="1"/>
    </font>
    <font>
      <b/>
      <sz val="10"/>
      <color theme="1"/>
      <name val="Times New Roman"/>
      <family val="1"/>
    </font>
    <font>
      <b/>
      <sz val="10"/>
      <color rgb="FF0066FF"/>
      <name val="Times New Roman"/>
      <family val="1"/>
    </font>
    <font>
      <b/>
      <vertAlign val="superscript"/>
      <sz val="12"/>
      <name val="Times New Roman"/>
      <family val="1"/>
    </font>
    <font>
      <b/>
      <sz val="12"/>
      <name val="MSゴシック"/>
      <family val="3"/>
      <charset val="128"/>
    </font>
    <font>
      <sz val="10"/>
      <name val="MSゴシック"/>
      <family val="3"/>
      <charset val="128"/>
    </font>
    <font>
      <b/>
      <sz val="10"/>
      <color indexed="12"/>
      <name val="MSゴシック"/>
      <family val="3"/>
      <charset val="128"/>
    </font>
    <font>
      <b/>
      <sz val="10"/>
      <color indexed="10"/>
      <name val="MSゴシック"/>
      <family val="3"/>
      <charset val="128"/>
    </font>
    <font>
      <sz val="10"/>
      <name val="ＭＳ Ｐ明朝"/>
      <family val="1"/>
      <charset val="128"/>
    </font>
    <font>
      <sz val="11"/>
      <name val="ＭＳ Ｐゴシック"/>
      <family val="3"/>
      <charset val="128"/>
    </font>
    <font>
      <u/>
      <sz val="11"/>
      <color theme="10"/>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38" fontId="21" fillId="0" borderId="0" applyFont="0" applyFill="0" applyBorder="0" applyAlignment="0" applyProtection="0"/>
    <xf numFmtId="0" fontId="22" fillId="0" borderId="0" applyNumberFormat="0" applyFill="0" applyBorder="0" applyAlignment="0" applyProtection="0"/>
  </cellStyleXfs>
  <cellXfs count="56">
    <xf numFmtId="0" fontId="0" fillId="0" borderId="0" xfId="0"/>
    <xf numFmtId="0" fontId="2" fillId="0" borderId="1" xfId="0" applyFont="1" applyBorder="1" applyAlignment="1">
      <alignment horizontal="justify" vertical="top" wrapText="1"/>
    </xf>
    <xf numFmtId="0" fontId="2" fillId="0" borderId="0" xfId="0" applyFont="1" applyProtection="1"/>
    <xf numFmtId="0" fontId="2" fillId="0" borderId="0" xfId="0" applyFont="1"/>
    <xf numFmtId="0" fontId="7" fillId="0" borderId="0" xfId="0" applyFont="1"/>
    <xf numFmtId="0" fontId="2" fillId="0" borderId="0" xfId="0" applyFont="1" applyAlignment="1">
      <alignment horizontal="right"/>
    </xf>
    <xf numFmtId="0" fontId="8" fillId="0" borderId="0" xfId="0" applyFont="1"/>
    <xf numFmtId="177" fontId="7" fillId="0" borderId="0" xfId="0" applyNumberFormat="1" applyFont="1" applyBorder="1" applyAlignment="1">
      <alignment horizontal="left"/>
    </xf>
    <xf numFmtId="0" fontId="2" fillId="0" borderId="0" xfId="0" applyFont="1" applyBorder="1"/>
    <xf numFmtId="0" fontId="2" fillId="0" borderId="1" xfId="0" applyFont="1" applyBorder="1" applyAlignment="1">
      <alignment horizontal="right" vertical="top" wrapText="1"/>
    </xf>
    <xf numFmtId="0" fontId="2" fillId="0" borderId="0" xfId="0" applyFont="1" applyAlignment="1">
      <alignment horizontal="right" vertical="center"/>
    </xf>
    <xf numFmtId="0" fontId="16" fillId="0" borderId="0" xfId="0" applyFont="1"/>
    <xf numFmtId="0" fontId="17" fillId="0" borderId="0" xfId="0" applyFont="1" applyAlignment="1">
      <alignment horizontal="right"/>
    </xf>
    <xf numFmtId="0" fontId="18" fillId="0" borderId="0" xfId="0" applyFont="1" applyProtection="1"/>
    <xf numFmtId="0" fontId="17" fillId="0" borderId="0" xfId="0" applyFont="1"/>
    <xf numFmtId="0" fontId="17" fillId="0" borderId="0" xfId="0" applyFont="1" applyProtection="1"/>
    <xf numFmtId="0" fontId="17" fillId="0" borderId="1" xfId="0" applyFont="1" applyBorder="1" applyAlignment="1">
      <alignment horizontal="center" vertical="center" wrapText="1"/>
    </xf>
    <xf numFmtId="0" fontId="17" fillId="0" borderId="1" xfId="0" applyFont="1" applyBorder="1" applyAlignment="1">
      <alignment horizontal="justify" vertical="top" wrapText="1"/>
    </xf>
    <xf numFmtId="0" fontId="17" fillId="0" borderId="0" xfId="0" applyFont="1" applyFill="1" applyBorder="1" applyAlignment="1">
      <alignment horizontal="left" vertical="top"/>
    </xf>
    <xf numFmtId="0" fontId="2" fillId="4" borderId="0" xfId="0" applyFont="1" applyFill="1"/>
    <xf numFmtId="178" fontId="17" fillId="0" borderId="1" xfId="0" applyNumberFormat="1" applyFont="1" applyBorder="1" applyAlignment="1">
      <alignment vertical="center"/>
    </xf>
    <xf numFmtId="0" fontId="2" fillId="0" borderId="1" xfId="0" applyFont="1" applyBorder="1" applyAlignment="1">
      <alignment horizontal="center" vertical="center"/>
    </xf>
    <xf numFmtId="181" fontId="14" fillId="2" borderId="1" xfId="0" applyNumberFormat="1" applyFont="1" applyFill="1" applyBorder="1" applyAlignment="1" applyProtection="1">
      <alignment vertical="center"/>
      <protection locked="0"/>
    </xf>
    <xf numFmtId="176" fontId="2" fillId="0" borderId="5" xfId="0" applyNumberFormat="1" applyFont="1" applyFill="1" applyBorder="1" applyAlignment="1">
      <alignment vertical="center"/>
    </xf>
    <xf numFmtId="0" fontId="17" fillId="0" borderId="1" xfId="0" applyFont="1" applyBorder="1" applyAlignment="1">
      <alignment vertical="center"/>
    </xf>
    <xf numFmtId="0" fontId="13" fillId="0" borderId="1" xfId="0" applyFont="1" applyFill="1" applyBorder="1" applyAlignment="1" applyProtection="1">
      <alignment vertical="center"/>
      <protection locked="0"/>
    </xf>
    <xf numFmtId="0" fontId="2" fillId="0" borderId="5" xfId="0" applyFont="1" applyBorder="1" applyAlignment="1">
      <alignment vertical="center"/>
    </xf>
    <xf numFmtId="178" fontId="17" fillId="0" borderId="3" xfId="0" applyNumberFormat="1" applyFont="1" applyFill="1" applyBorder="1" applyAlignment="1">
      <alignment vertical="center"/>
    </xf>
    <xf numFmtId="0" fontId="2" fillId="0" borderId="3" xfId="0" applyFont="1" applyFill="1" applyBorder="1" applyAlignment="1">
      <alignment horizontal="center" vertical="center"/>
    </xf>
    <xf numFmtId="182" fontId="14" fillId="3" borderId="1" xfId="0" applyNumberFormat="1" applyFont="1" applyFill="1" applyBorder="1" applyAlignment="1" applyProtection="1">
      <alignment vertical="center"/>
      <protection locked="0"/>
    </xf>
    <xf numFmtId="0" fontId="2" fillId="0" borderId="5" xfId="0" applyFont="1" applyFill="1" applyBorder="1" applyAlignment="1">
      <alignment vertical="center"/>
    </xf>
    <xf numFmtId="0" fontId="17" fillId="0" borderId="1" xfId="0" applyFont="1" applyFill="1" applyBorder="1" applyAlignment="1">
      <alignment vertical="center"/>
    </xf>
    <xf numFmtId="0" fontId="17" fillId="0" borderId="6" xfId="0" applyFont="1" applyFill="1" applyBorder="1" applyAlignment="1">
      <alignment vertical="center"/>
    </xf>
    <xf numFmtId="0" fontId="2" fillId="0" borderId="6" xfId="0" applyFont="1" applyFill="1" applyBorder="1" applyAlignment="1">
      <alignment vertical="center"/>
    </xf>
    <xf numFmtId="179" fontId="7" fillId="0" borderId="1" xfId="0" applyNumberFormat="1" applyFont="1" applyFill="1" applyBorder="1" applyAlignment="1">
      <alignment vertical="center"/>
    </xf>
    <xf numFmtId="0" fontId="2" fillId="0" borderId="4" xfId="0" applyFont="1" applyFill="1" applyBorder="1" applyAlignment="1">
      <alignment vertical="center"/>
    </xf>
    <xf numFmtId="178" fontId="17" fillId="0" borderId="1" xfId="0" applyNumberFormat="1" applyFont="1" applyFill="1" applyBorder="1" applyAlignment="1">
      <alignment vertical="center"/>
    </xf>
    <xf numFmtId="0" fontId="2" fillId="0" borderId="1" xfId="0" applyFont="1" applyFill="1" applyBorder="1" applyAlignment="1">
      <alignment horizontal="center" vertical="center"/>
    </xf>
    <xf numFmtId="180" fontId="13" fillId="0" borderId="1" xfId="0" applyNumberFormat="1" applyFont="1" applyFill="1" applyBorder="1" applyAlignment="1" applyProtection="1">
      <alignment vertical="center"/>
      <protection locked="0"/>
    </xf>
    <xf numFmtId="180" fontId="14" fillId="3" borderId="1" xfId="0" applyNumberFormat="1" applyFont="1" applyFill="1" applyBorder="1" applyAlignment="1" applyProtection="1">
      <alignment vertical="center"/>
      <protection locked="0"/>
    </xf>
    <xf numFmtId="0" fontId="17" fillId="0" borderId="2" xfId="0" applyFont="1" applyFill="1" applyBorder="1" applyAlignment="1">
      <alignment vertical="center"/>
    </xf>
    <xf numFmtId="0" fontId="2" fillId="0" borderId="2" xfId="0" applyFont="1" applyFill="1" applyBorder="1" applyAlignment="1">
      <alignment vertical="center"/>
    </xf>
    <xf numFmtId="180" fontId="13" fillId="0" borderId="1" xfId="0" applyNumberFormat="1" applyFont="1" applyFill="1" applyBorder="1" applyAlignment="1">
      <alignment vertical="center"/>
    </xf>
    <xf numFmtId="179" fontId="14" fillId="2" borderId="1" xfId="0" applyNumberFormat="1" applyFont="1" applyFill="1" applyBorder="1" applyAlignment="1" applyProtection="1">
      <alignment vertical="center"/>
      <protection locked="0"/>
    </xf>
    <xf numFmtId="0" fontId="10" fillId="0" borderId="5" xfId="0" applyFont="1" applyFill="1" applyBorder="1" applyAlignment="1">
      <alignment vertical="center"/>
    </xf>
    <xf numFmtId="0" fontId="2" fillId="0" borderId="0" xfId="0" applyFont="1" applyAlignment="1">
      <alignment vertical="center"/>
    </xf>
    <xf numFmtId="178" fontId="2" fillId="0" borderId="1" xfId="0" applyNumberFormat="1" applyFont="1" applyFill="1" applyBorder="1" applyAlignment="1">
      <alignment horizontal="center" vertical="center"/>
    </xf>
    <xf numFmtId="176" fontId="2" fillId="0" borderId="1" xfId="0" applyNumberFormat="1" applyFont="1" applyBorder="1" applyAlignment="1">
      <alignment horizontal="center" vertical="center"/>
    </xf>
    <xf numFmtId="11" fontId="14" fillId="2" borderId="1" xfId="0" applyNumberFormat="1" applyFont="1" applyFill="1" applyBorder="1" applyAlignment="1" applyProtection="1">
      <alignment vertical="center"/>
      <protection locked="0"/>
    </xf>
    <xf numFmtId="11" fontId="12" fillId="0" borderId="1" xfId="0" applyNumberFormat="1" applyFont="1" applyBorder="1" applyAlignment="1">
      <alignment vertical="center"/>
    </xf>
    <xf numFmtId="0" fontId="7" fillId="0" borderId="1" xfId="0" applyFont="1" applyBorder="1" applyAlignment="1">
      <alignment horizontal="center" vertical="center"/>
    </xf>
    <xf numFmtId="0" fontId="0" fillId="0" borderId="0" xfId="0"/>
    <xf numFmtId="0" fontId="23" fillId="0" borderId="0" xfId="2" applyFont="1"/>
    <xf numFmtId="0" fontId="24" fillId="0" borderId="0" xfId="0" applyFont="1"/>
    <xf numFmtId="0" fontId="25" fillId="0" borderId="0" xfId="0" applyFont="1"/>
    <xf numFmtId="0" fontId="26" fillId="0" borderId="0" xfId="0" applyFont="1" applyFill="1" applyBorder="1" applyAlignment="1">
      <alignment horizontal="right"/>
    </xf>
  </cellXfs>
  <cellStyles count="3">
    <cellStyle name="ハイパーリンク" xfId="2" builtinId="8"/>
    <cellStyle name="桁区切り 2" xfId="1"/>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342899</xdr:colOff>
      <xdr:row>10</xdr:row>
      <xdr:rowOff>147636</xdr:rowOff>
    </xdr:from>
    <xdr:ext cx="1238251" cy="264560"/>
    <mc:AlternateContent xmlns:mc="http://schemas.openxmlformats.org/markup-compatibility/2006" xmlns:a14="http://schemas.microsoft.com/office/drawing/2010/main">
      <mc:Choice Requires="a14">
        <xdr:sp macro="" textlink="">
          <xdr:nvSpPr>
            <xdr:cNvPr id="3" name="テキスト ボックス 2"/>
            <xdr:cNvSpPr txBox="1"/>
          </xdr:nvSpPr>
          <xdr:spPr>
            <a:xfrm>
              <a:off x="5610224" y="1347786"/>
              <a:ext cx="1238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sty m:val="p"/>
                      </m:rPr>
                      <a:rPr kumimoji="1" lang="en-US" altLang="ja-JP" sz="1100" i="1">
                        <a:latin typeface="Cambria Math"/>
                      </a:rPr>
                      <m:t>P</m:t>
                    </m:r>
                    <m:r>
                      <a:rPr kumimoji="1" lang="en-US" altLang="ja-JP" sz="1100" b="0" i="1">
                        <a:latin typeface="Cambria Math"/>
                      </a:rPr>
                      <m:t>𝑉</m:t>
                    </m:r>
                    <m:r>
                      <a:rPr kumimoji="1" lang="en-US" altLang="ja-JP" sz="1100" b="0" i="1">
                        <a:latin typeface="Cambria Math"/>
                        <a:ea typeface="Cambria Math"/>
                      </a:rPr>
                      <m:t>=</m:t>
                    </m:r>
                    <m:r>
                      <a:rPr kumimoji="1" lang="en-US" altLang="ja-JP" sz="1100" b="0" i="1">
                        <a:latin typeface="Cambria Math"/>
                        <a:ea typeface="Cambria Math"/>
                      </a:rPr>
                      <m:t>𝑛𝑅𝑇</m:t>
                    </m:r>
                  </m:oMath>
                </m:oMathPara>
              </a14:m>
              <a:endParaRPr kumimoji="1" lang="ja-JP" altLang="en-US" sz="1100"/>
            </a:p>
          </xdr:txBody>
        </xdr:sp>
      </mc:Choice>
      <mc:Fallback xmlns="">
        <xdr:sp macro="" textlink="">
          <xdr:nvSpPr>
            <xdr:cNvPr id="3" name="テキスト ボックス 2"/>
            <xdr:cNvSpPr txBox="1"/>
          </xdr:nvSpPr>
          <xdr:spPr>
            <a:xfrm>
              <a:off x="5610224" y="1347786"/>
              <a:ext cx="1238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i="0">
                  <a:latin typeface="Cambria Math"/>
                </a:rPr>
                <a:t>P</a:t>
              </a:r>
              <a:r>
                <a:rPr kumimoji="1" lang="en-US" altLang="ja-JP" sz="1100" b="0" i="0">
                  <a:latin typeface="Cambria Math"/>
                </a:rPr>
                <a:t>𝑉</a:t>
              </a:r>
              <a:r>
                <a:rPr kumimoji="1" lang="en-US" altLang="ja-JP" sz="1100" b="0" i="0">
                  <a:latin typeface="Cambria Math"/>
                  <a:ea typeface="Cambria Math"/>
                </a:rPr>
                <a:t>=𝑛𝑅𝑇</a:t>
              </a:r>
              <a:endParaRPr kumimoji="1" lang="ja-JP" altLang="en-US" sz="1100"/>
            </a:p>
          </xdr:txBody>
        </xdr:sp>
      </mc:Fallback>
    </mc:AlternateContent>
    <xdr:clientData/>
  </xdr:oneCellAnchor>
  <xdr:oneCellAnchor>
    <xdr:from>
      <xdr:col>8</xdr:col>
      <xdr:colOff>485775</xdr:colOff>
      <xdr:row>12</xdr:row>
      <xdr:rowOff>90487</xdr:rowOff>
    </xdr:from>
    <xdr:ext cx="914400" cy="379976"/>
    <mc:AlternateContent xmlns:mc="http://schemas.openxmlformats.org/markup-compatibility/2006" xmlns:a14="http://schemas.microsoft.com/office/drawing/2010/main">
      <mc:Choice Requires="a14">
        <xdr:sp macro="" textlink="">
          <xdr:nvSpPr>
            <xdr:cNvPr id="4" name="テキスト ボックス 3"/>
            <xdr:cNvSpPr txBox="1"/>
          </xdr:nvSpPr>
          <xdr:spPr>
            <a:xfrm>
              <a:off x="5753100" y="1633537"/>
              <a:ext cx="914400" cy="379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m:rPr>
                        <m:sty m:val="p"/>
                      </m:rPr>
                      <a:rPr kumimoji="1" lang="en-US" altLang="ja-JP" sz="1100" i="1">
                        <a:latin typeface="Cambria Math"/>
                      </a:rPr>
                      <m:t>n</m:t>
                    </m:r>
                    <m:r>
                      <a:rPr kumimoji="1" lang="en-US" altLang="ja-JP" sz="1100" i="1">
                        <a:latin typeface="Cambria Math"/>
                        <a:ea typeface="Cambria Math"/>
                      </a:rPr>
                      <m:t>=</m:t>
                    </m:r>
                    <m:f>
                      <m:fPr>
                        <m:ctrlPr>
                          <a:rPr kumimoji="1" lang="en-US" altLang="ja-JP" sz="1100" i="1">
                            <a:latin typeface="Cambria Math"/>
                            <a:ea typeface="Cambria Math"/>
                          </a:rPr>
                        </m:ctrlPr>
                      </m:fPr>
                      <m:num>
                        <m:r>
                          <a:rPr kumimoji="1" lang="en-US" altLang="ja-JP" sz="1100" b="0" i="1">
                            <a:latin typeface="Cambria Math"/>
                            <a:ea typeface="Cambria Math"/>
                          </a:rPr>
                          <m:t>𝑤</m:t>
                        </m:r>
                      </m:num>
                      <m:den>
                        <m:r>
                          <a:rPr kumimoji="1" lang="en-US" altLang="ja-JP" sz="1100" b="0" i="1">
                            <a:latin typeface="Cambria Math"/>
                            <a:ea typeface="Cambria Math"/>
                          </a:rPr>
                          <m:t>𝑀</m:t>
                        </m:r>
                      </m:den>
                    </m:f>
                  </m:oMath>
                </m:oMathPara>
              </a14:m>
              <a:endParaRPr kumimoji="1" lang="ja-JP" altLang="en-US" sz="1100"/>
            </a:p>
          </xdr:txBody>
        </xdr:sp>
      </mc:Choice>
      <mc:Fallback xmlns="">
        <xdr:sp macro="" textlink="">
          <xdr:nvSpPr>
            <xdr:cNvPr id="4" name="テキスト ボックス 3"/>
            <xdr:cNvSpPr txBox="1"/>
          </xdr:nvSpPr>
          <xdr:spPr>
            <a:xfrm>
              <a:off x="5753100" y="1633537"/>
              <a:ext cx="914400" cy="379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kumimoji="1" lang="en-US" altLang="ja-JP" sz="1100" i="0">
                  <a:latin typeface="Cambria Math"/>
                </a:rPr>
                <a:t>n</a:t>
              </a:r>
              <a:r>
                <a:rPr kumimoji="1" lang="en-US" altLang="ja-JP" sz="1100" i="0">
                  <a:latin typeface="Cambria Math"/>
                  <a:ea typeface="Cambria Math"/>
                </a:rPr>
                <a:t>=</a:t>
              </a:r>
              <a:r>
                <a:rPr kumimoji="1" lang="en-US" altLang="ja-JP" sz="1100" b="0" i="0">
                  <a:latin typeface="Cambria Math"/>
                  <a:ea typeface="Cambria Math"/>
                </a:rPr>
                <a:t>𝑤/𝑀</a:t>
              </a:r>
              <a:endParaRPr kumimoji="1" lang="ja-JP" altLang="en-US" sz="1100"/>
            </a:p>
          </xdr:txBody>
        </xdr:sp>
      </mc:Fallback>
    </mc:AlternateContent>
    <xdr:clientData/>
  </xdr:oneCellAnchor>
  <xdr:twoCellAnchor editAs="oneCell">
    <xdr:from>
      <xdr:col>1</xdr:col>
      <xdr:colOff>40821</xdr:colOff>
      <xdr:row>0</xdr:row>
      <xdr:rowOff>68036</xdr:rowOff>
    </xdr:from>
    <xdr:to>
      <xdr:col>3</xdr:col>
      <xdr:colOff>663213</xdr:colOff>
      <xdr:row>2</xdr:row>
      <xdr:rowOff>37393</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2" y="68036"/>
          <a:ext cx="2160000" cy="43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ukuda-j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8"/>
  <sheetViews>
    <sheetView tabSelected="1" zoomScaleNormal="100" workbookViewId="0">
      <selection activeCell="C23" sqref="C23"/>
    </sheetView>
  </sheetViews>
  <sheetFormatPr defaultRowHeight="12.75"/>
  <cols>
    <col min="1" max="1" width="3" style="3" customWidth="1"/>
    <col min="2" max="2" width="2.875" style="3" customWidth="1"/>
    <col min="3" max="3" width="17.375" style="3" customWidth="1"/>
    <col min="4" max="4" width="15.25" style="3" customWidth="1"/>
    <col min="5" max="5" width="11.5" style="3" customWidth="1"/>
    <col min="6" max="6" width="14.5" style="3" customWidth="1"/>
    <col min="7" max="7" width="16.375" style="3" customWidth="1"/>
    <col min="8" max="8" width="3.25" style="3" customWidth="1"/>
    <col min="9" max="9" width="22.75" style="3" customWidth="1"/>
    <col min="10" max="10" width="31.625" style="3" bestFit="1" customWidth="1"/>
    <col min="11" max="11" width="6.75" style="3" bestFit="1" customWidth="1"/>
    <col min="12" max="16384" width="9" style="3"/>
  </cols>
  <sheetData>
    <row r="1" spans="2:17" ht="18" customHeight="1">
      <c r="B1" s="51"/>
      <c r="C1" s="51"/>
      <c r="D1" s="51"/>
      <c r="E1" s="54" t="s">
        <v>66</v>
      </c>
      <c r="G1" s="53" t="s">
        <v>67</v>
      </c>
      <c r="H1" s="51"/>
      <c r="J1" s="55" t="s">
        <v>68</v>
      </c>
      <c r="N1" s="51"/>
    </row>
    <row r="2" spans="2:17" ht="18" customHeight="1">
      <c r="B2" s="51"/>
      <c r="C2" s="51"/>
      <c r="D2" s="51"/>
      <c r="E2" s="54" t="s">
        <v>69</v>
      </c>
      <c r="G2" s="52" t="s">
        <v>70</v>
      </c>
      <c r="H2" s="51"/>
      <c r="J2" s="51"/>
      <c r="K2" s="51"/>
      <c r="L2" s="51"/>
      <c r="M2" s="51"/>
      <c r="N2" s="51"/>
    </row>
    <row r="4" spans="2:17" ht="18" customHeight="1">
      <c r="B4" s="11" t="s">
        <v>36</v>
      </c>
      <c r="I4" s="19" t="s">
        <v>65</v>
      </c>
    </row>
    <row r="5" spans="2:17">
      <c r="B5" s="4"/>
    </row>
    <row r="6" spans="2:17" ht="13.5" customHeight="1">
      <c r="B6" s="12" t="s">
        <v>37</v>
      </c>
      <c r="C6" s="13" t="s">
        <v>38</v>
      </c>
      <c r="D6" s="14"/>
      <c r="E6" s="14"/>
      <c r="F6" s="14"/>
      <c r="G6" s="14"/>
    </row>
    <row r="7" spans="2:17" ht="13.5" customHeight="1">
      <c r="B7" s="12" t="s">
        <v>37</v>
      </c>
      <c r="C7" s="14" t="s">
        <v>39</v>
      </c>
      <c r="D7" s="14"/>
      <c r="E7" s="14"/>
      <c r="F7" s="14"/>
      <c r="G7" s="14"/>
    </row>
    <row r="8" spans="2:17" ht="13.5" customHeight="1">
      <c r="B8" s="12"/>
      <c r="C8" s="14" t="s">
        <v>40</v>
      </c>
      <c r="D8" s="14"/>
      <c r="E8" s="14"/>
      <c r="F8" s="14"/>
      <c r="G8" s="14"/>
    </row>
    <row r="9" spans="2:17" ht="13.5" customHeight="1"/>
    <row r="10" spans="2:17" ht="13.5" customHeight="1">
      <c r="B10" s="7"/>
      <c r="C10" s="20" t="s">
        <v>42</v>
      </c>
      <c r="D10" s="21" t="s">
        <v>2</v>
      </c>
      <c r="E10" s="22">
        <v>8.31447</v>
      </c>
      <c r="F10" s="23" t="s">
        <v>61</v>
      </c>
      <c r="G10" s="24"/>
      <c r="I10" s="15" t="s">
        <v>41</v>
      </c>
    </row>
    <row r="11" spans="2:17" ht="13.5" customHeight="1">
      <c r="C11" s="20" t="s">
        <v>43</v>
      </c>
      <c r="D11" s="21" t="s">
        <v>60</v>
      </c>
      <c r="E11" s="25">
        <v>101325</v>
      </c>
      <c r="F11" s="26" t="s">
        <v>35</v>
      </c>
      <c r="G11" s="24"/>
    </row>
    <row r="12" spans="2:17" ht="13.5" customHeight="1">
      <c r="C12" s="27" t="s">
        <v>44</v>
      </c>
      <c r="D12" s="28" t="s">
        <v>3</v>
      </c>
      <c r="E12" s="29">
        <v>0</v>
      </c>
      <c r="F12" s="30" t="s">
        <v>1</v>
      </c>
      <c r="G12" s="31" t="s">
        <v>48</v>
      </c>
    </row>
    <row r="13" spans="2:17" ht="13.5" customHeight="1">
      <c r="C13" s="32"/>
      <c r="D13" s="33"/>
      <c r="E13" s="34">
        <f>E11+E12</f>
        <v>101325</v>
      </c>
      <c r="F13" s="35" t="s">
        <v>35</v>
      </c>
      <c r="G13" s="32"/>
    </row>
    <row r="14" spans="2:17" ht="13.5" customHeight="1">
      <c r="C14" s="36" t="s">
        <v>45</v>
      </c>
      <c r="D14" s="37" t="s">
        <v>62</v>
      </c>
      <c r="E14" s="38">
        <v>273.14999999999998</v>
      </c>
      <c r="F14" s="30" t="s">
        <v>7</v>
      </c>
      <c r="G14" s="31"/>
    </row>
    <row r="15" spans="2:17" ht="13.5" customHeight="1">
      <c r="C15" s="27" t="s">
        <v>46</v>
      </c>
      <c r="D15" s="28" t="s">
        <v>4</v>
      </c>
      <c r="E15" s="39">
        <v>20</v>
      </c>
      <c r="F15" s="30" t="s">
        <v>30</v>
      </c>
      <c r="G15" s="31" t="s">
        <v>49</v>
      </c>
      <c r="M15" s="2"/>
      <c r="N15" s="2"/>
      <c r="O15" s="2"/>
      <c r="P15" s="2"/>
      <c r="Q15" s="2"/>
    </row>
    <row r="16" spans="2:17" ht="13.5" customHeight="1">
      <c r="C16" s="40"/>
      <c r="D16" s="41"/>
      <c r="E16" s="42">
        <f>E14+E15</f>
        <v>293.14999999999998</v>
      </c>
      <c r="F16" s="30" t="s">
        <v>7</v>
      </c>
      <c r="G16" s="40"/>
      <c r="M16" s="2"/>
      <c r="N16" s="2"/>
      <c r="O16" s="2"/>
      <c r="P16" s="2"/>
      <c r="Q16" s="2"/>
    </row>
    <row r="17" spans="2:17" ht="13.5" customHeight="1">
      <c r="C17" s="36" t="s">
        <v>47</v>
      </c>
      <c r="D17" s="21" t="s">
        <v>5</v>
      </c>
      <c r="E17" s="43">
        <v>70</v>
      </c>
      <c r="F17" s="44" t="s">
        <v>31</v>
      </c>
      <c r="G17" s="24" t="s">
        <v>50</v>
      </c>
      <c r="I17" s="14" t="s">
        <v>52</v>
      </c>
      <c r="M17" s="2"/>
      <c r="N17" s="2"/>
      <c r="O17" s="2"/>
      <c r="P17" s="2"/>
      <c r="Q17" s="2"/>
    </row>
    <row r="18" spans="2:17" ht="13.5" customHeight="1">
      <c r="C18" s="45"/>
      <c r="D18" s="45"/>
      <c r="E18" s="45"/>
      <c r="F18" s="45"/>
      <c r="G18" s="45"/>
      <c r="I18" s="16" t="s">
        <v>51</v>
      </c>
      <c r="J18" s="16" t="s">
        <v>53</v>
      </c>
      <c r="K18" s="16" t="s">
        <v>54</v>
      </c>
    </row>
    <row r="19" spans="2:17" ht="13.5" customHeight="1">
      <c r="C19" s="46" t="s">
        <v>29</v>
      </c>
      <c r="D19" s="46" t="s">
        <v>63</v>
      </c>
      <c r="E19" s="21"/>
      <c r="F19" s="47" t="s">
        <v>32</v>
      </c>
      <c r="G19" s="21" t="s">
        <v>33</v>
      </c>
      <c r="H19" s="8"/>
      <c r="I19" s="1" t="s">
        <v>8</v>
      </c>
      <c r="J19" s="1" t="s">
        <v>18</v>
      </c>
      <c r="K19" s="9">
        <v>70</v>
      </c>
    </row>
    <row r="20" spans="2:17" ht="13.5" customHeight="1">
      <c r="C20" s="48">
        <v>1168</v>
      </c>
      <c r="D20" s="49">
        <f>C20/(60*24*365)</f>
        <v>2.2222222222222222E-3</v>
      </c>
      <c r="E20" s="50" t="s">
        <v>19</v>
      </c>
      <c r="F20" s="49">
        <f>E10*E16*D20/((E13/1000)*E17)</f>
        <v>7.6365518169962282E-4</v>
      </c>
      <c r="G20" s="49">
        <f>(F20*101325/1000)/60</f>
        <v>1.2896226880952382E-3</v>
      </c>
      <c r="H20" s="8"/>
      <c r="I20" s="1" t="s">
        <v>9</v>
      </c>
      <c r="J20" s="1" t="s">
        <v>20</v>
      </c>
      <c r="K20" s="9">
        <v>52</v>
      </c>
    </row>
    <row r="21" spans="2:17" ht="13.5" customHeight="1">
      <c r="C21" s="21" t="s">
        <v>64</v>
      </c>
      <c r="D21" s="46" t="s">
        <v>32</v>
      </c>
      <c r="E21" s="21"/>
      <c r="F21" s="21" t="s">
        <v>34</v>
      </c>
      <c r="G21" s="21" t="s">
        <v>29</v>
      </c>
      <c r="H21" s="8"/>
      <c r="I21" s="1" t="s">
        <v>10</v>
      </c>
      <c r="J21" s="1" t="s">
        <v>21</v>
      </c>
      <c r="K21" s="9">
        <v>120</v>
      </c>
    </row>
    <row r="22" spans="2:17" ht="13.5" customHeight="1">
      <c r="C22" s="48">
        <v>9.9999999999999995E-7</v>
      </c>
      <c r="D22" s="49">
        <f>(C22*(1/101325)*(1000))/(1/60)</f>
        <v>5.9215396002960781E-7</v>
      </c>
      <c r="E22" s="50" t="s">
        <v>19</v>
      </c>
      <c r="F22" s="49">
        <f>(E13/1000)*D22*E17/(E10*E16)</f>
        <v>1.7231568913419373E-6</v>
      </c>
      <c r="G22" s="49">
        <f>F22*60*24*365</f>
        <v>0.90569126208932227</v>
      </c>
      <c r="I22" s="1" t="s">
        <v>11</v>
      </c>
      <c r="J22" s="1" t="s">
        <v>22</v>
      </c>
      <c r="K22" s="9">
        <v>102</v>
      </c>
    </row>
    <row r="23" spans="2:17" ht="13.5" customHeight="1">
      <c r="C23" s="6"/>
      <c r="I23" s="1" t="s">
        <v>12</v>
      </c>
      <c r="J23" s="1" t="s">
        <v>23</v>
      </c>
      <c r="K23" s="9">
        <v>84</v>
      </c>
    </row>
    <row r="24" spans="2:17" ht="13.5" customHeight="1">
      <c r="B24" s="5"/>
      <c r="C24" s="6"/>
      <c r="I24" s="1" t="s">
        <v>13</v>
      </c>
      <c r="J24" s="1" t="s">
        <v>24</v>
      </c>
      <c r="K24" s="9">
        <v>66</v>
      </c>
    </row>
    <row r="25" spans="2:17" ht="13.5" customHeight="1">
      <c r="B25" s="5"/>
      <c r="F25" s="6"/>
      <c r="I25" s="1" t="s">
        <v>15</v>
      </c>
      <c r="J25" s="1" t="s">
        <v>14</v>
      </c>
      <c r="K25" s="9">
        <v>98</v>
      </c>
    </row>
    <row r="26" spans="2:17" ht="13.5" customHeight="1">
      <c r="B26" s="5"/>
      <c r="F26" s="6"/>
      <c r="I26" s="1" t="s">
        <v>16</v>
      </c>
      <c r="J26" s="1" t="s">
        <v>25</v>
      </c>
      <c r="K26" s="9">
        <v>86</v>
      </c>
    </row>
    <row r="27" spans="2:17" ht="13.5" customHeight="1">
      <c r="B27" s="5"/>
      <c r="F27" s="6"/>
      <c r="I27" s="1" t="s">
        <v>17</v>
      </c>
      <c r="J27" s="1" t="s">
        <v>26</v>
      </c>
      <c r="K27" s="9">
        <v>73</v>
      </c>
    </row>
    <row r="28" spans="2:17" ht="13.5" customHeight="1">
      <c r="B28" s="5"/>
      <c r="F28" s="6"/>
      <c r="I28" s="17" t="s">
        <v>55</v>
      </c>
      <c r="J28" s="1" t="s">
        <v>27</v>
      </c>
      <c r="K28" s="9">
        <v>146</v>
      </c>
    </row>
    <row r="29" spans="2:17" ht="13.5" customHeight="1">
      <c r="F29" s="6"/>
      <c r="I29" s="17" t="s">
        <v>56</v>
      </c>
      <c r="J29" s="1" t="s">
        <v>28</v>
      </c>
      <c r="K29" s="9">
        <v>29</v>
      </c>
    </row>
    <row r="30" spans="2:17" ht="13.5" customHeight="1">
      <c r="F30" s="6"/>
      <c r="I30" s="17" t="s">
        <v>57</v>
      </c>
      <c r="J30" s="1" t="s">
        <v>0</v>
      </c>
      <c r="K30" s="9">
        <v>4</v>
      </c>
    </row>
    <row r="31" spans="2:17" ht="13.5" customHeight="1">
      <c r="F31" s="6"/>
      <c r="H31" s="10" t="s">
        <v>6</v>
      </c>
      <c r="I31" s="14" t="s">
        <v>58</v>
      </c>
      <c r="J31" s="14"/>
      <c r="K31" s="14"/>
      <c r="L31" s="14"/>
    </row>
    <row r="32" spans="2:17" ht="13.5" customHeight="1">
      <c r="H32" s="10" t="s">
        <v>6</v>
      </c>
      <c r="I32" s="18" t="s">
        <v>59</v>
      </c>
      <c r="J32" s="14"/>
      <c r="K32" s="14"/>
      <c r="L32" s="14"/>
    </row>
    <row r="33" ht="13.5" customHeight="1"/>
    <row r="34" ht="13.5" customHeight="1"/>
    <row r="35" ht="13.5" customHeight="1"/>
    <row r="36" ht="13.5" customHeight="1"/>
    <row r="37" ht="13.5" customHeight="1"/>
    <row r="38" ht="13.5" customHeight="1"/>
  </sheetData>
  <phoneticPr fontId="1"/>
  <hyperlinks>
    <hyperlink ref="G2" r:id="rId1"/>
  </hyperlinks>
  <pageMargins left="0.23622047244094491" right="0.23622047244094491" top="0.74803149606299213" bottom="0.74803149606299213" header="0.31496062992125984" footer="0.31496062992125984"/>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単位換算</vt:lpstr>
    </vt:vector>
  </TitlesOfParts>
  <Company>fukuda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井元</dc:creator>
  <cp:lastModifiedBy>y-matsui</cp:lastModifiedBy>
  <cp:lastPrinted>2015-06-08T06:29:45Z</cp:lastPrinted>
  <dcterms:created xsi:type="dcterms:W3CDTF">2008-05-13T01:26:15Z</dcterms:created>
  <dcterms:modified xsi:type="dcterms:W3CDTF">2018-10-16T05:34:26Z</dcterms:modified>
</cp:coreProperties>
</file>